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<sst xmlns="http://schemas.openxmlformats.org/spreadsheetml/2006/main" count="152" uniqueCount="58">
  <si>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</si>
  <si>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</si>
  <si>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</si>
  <si>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</si>
  <si>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</si>
  <si>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</si>
  <si>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</si>
  <si>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</si>
  <si>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</si>
  <si>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№125-а по ул. Грибоедова, выполненных непосредственно управляющей организацией и сторонними организациями в 2023 году</t>
  </si>
  <si>
    <t>Замена кнопки выхода домофона, подъезд № 5</t>
  </si>
  <si>
    <t>Приобретение  таблички "Укрытие"</t>
  </si>
  <si>
    <t>Монтаж информационных таблиц "Укрытие"</t>
  </si>
  <si>
    <t>Работы по содержанию контейнерной площадки</t>
  </si>
  <si>
    <t>Уборка лестничных клеток</t>
  </si>
  <si>
    <t>Февраль</t>
  </si>
  <si>
    <t>Смена частей водосточных труб, подъезд № 2</t>
  </si>
  <si>
    <t>Промывка приборов учета системы отопления</t>
  </si>
  <si>
    <t>Восстановление линии связи домофона, подъезд № 6</t>
  </si>
  <si>
    <t>Периодическая проверка вентиляционных и дымовых каналов</t>
  </si>
  <si>
    <t>Март</t>
  </si>
  <si>
    <t xml:space="preserve">Смена запорной арматуры системы ХВС </t>
  </si>
  <si>
    <t>Смена запорной арматуры системы отопления в кв. № 80</t>
  </si>
  <si>
    <t>Очистка крыши от наледи</t>
  </si>
  <si>
    <t>Апрель</t>
  </si>
  <si>
    <t>Вывоз и погрузка автомобильных шин с контейнерной площадки для сбора ТКО</t>
  </si>
  <si>
    <t>Приобретение мешков для проведения субботника</t>
  </si>
  <si>
    <t>Май</t>
  </si>
  <si>
    <t>Техническое обслуживание ОПУ ХВС и тепловой энергии на отопление, консервация</t>
  </si>
  <si>
    <t>Техническое обслуживание внутридомового газового оборудования</t>
  </si>
  <si>
    <t>Смена частей водосточных труб</t>
  </si>
  <si>
    <t>Замена стояка системы ХВС в кв. №№ 45,48</t>
  </si>
  <si>
    <t>Июнь</t>
  </si>
  <si>
    <t>Смена замка в подвале</t>
  </si>
  <si>
    <t>Ремонт светильника дворового освещения,подъезд № 1</t>
  </si>
  <si>
    <t>Выкашивание газонов газонокосилкой на придомовой территории</t>
  </si>
  <si>
    <t>Июль</t>
  </si>
  <si>
    <t>Ремонт водосточных труб</t>
  </si>
  <si>
    <t>Дезинсекция</t>
  </si>
  <si>
    <t>Август</t>
  </si>
  <si>
    <t>Окраска входных металлических дверей в подъезды №№ 1-6</t>
  </si>
  <si>
    <t>Прочистка канала в кв. № 69</t>
  </si>
  <si>
    <t>Вывоз и погрузка автомобильных шин с контейнерной площадки</t>
  </si>
  <si>
    <t>Промывка прибора учета системы ХВС</t>
  </si>
  <si>
    <t>Сентябрь</t>
  </si>
  <si>
    <t>Техническое обслуживание ОПУ ХВС и тепловой энергии на отопление, опрессовка</t>
  </si>
  <si>
    <t>Вывоз и погрузка автомобильных шин</t>
  </si>
  <si>
    <t>Октябрь</t>
  </si>
  <si>
    <t>Ремонт стояков системы отопления</t>
  </si>
  <si>
    <t>Монтаж навесного замка</t>
  </si>
  <si>
    <t>Ремонт блока вызова домофона БВД-313R в подъезде № 6</t>
  </si>
  <si>
    <t>Ноябрь</t>
  </si>
  <si>
    <t>Замена спускного крана на системе отопления в кв. № 64</t>
  </si>
  <si>
    <t>Услуги погрузчика при планировке дороги</t>
  </si>
  <si>
    <t>Очистка придомовой территории от снега погрузчиком</t>
  </si>
  <si>
    <t>Декабрь</t>
  </si>
  <si>
    <t>Приобретение ключа для домофона подъездов для нужд дома</t>
  </si>
  <si>
    <t>Дератизация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</si>
</sst>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200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0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0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35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39">
      <selection activeCell="D139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  <col min="4" max="4" width="10.421875" style="8" hidden="1" customWidth="1"/>
    <col min="5" max="5" width="13.140625" style="9" hidden="1" customWidth="1"/>
    <col min="6" max="7" width="9.140625" style="9" customWidth="1"/>
    <col min="8" max="8" width="9.140625" style="0" customWidth="1"/>
  </cols>
  <sheetData>
    <row r="1" spans="1:2" ht="46.5" customHeight="1">
      <c r="A1" s="22" t="s">
        <v>9</v>
      </c>
      <c r="B1" s="23"/>
    </row>
    <row r="2" spans="1:2" ht="24" customHeight="1">
      <c r="A2" s="3" t="s">
        <v>0</v>
      </c>
      <c r="B2" s="3" t="s">
        <v>1</v>
      </c>
    </row>
    <row r="3" spans="1:4" ht="24" customHeight="1">
      <c r="A3" s="24" t="s">
        <v>2</v>
      </c>
      <c r="B3" s="24"/>
      <c r="D3" s="10">
        <v>4526.12</v>
      </c>
    </row>
    <row r="4" spans="1:4" ht="24" customHeight="1">
      <c r="A4" s="1" t="s">
        <v>8</v>
      </c>
      <c r="B4" s="4">
        <v>13352.05</v>
      </c>
      <c r="D4" s="8">
        <f aca="true" t="shared" si="0" ref="D4:D13">B4/4526.12</f>
        <v>2.949999116240842</v>
      </c>
    </row>
    <row r="5" spans="1:4" ht="24" customHeight="1">
      <c r="A5" s="1" t="s">
        <v>3</v>
      </c>
      <c r="B5" s="4">
        <v>16701.38</v>
      </c>
      <c r="D5" s="8">
        <f t="shared" si="0"/>
        <v>3.68999938136859</v>
      </c>
    </row>
    <row r="6" spans="1:4" ht="24" customHeight="1">
      <c r="A6" s="1" t="s">
        <v>5</v>
      </c>
      <c r="B6" s="4">
        <v>2804</v>
      </c>
      <c r="D6" s="8">
        <f t="shared" si="0"/>
        <v>0.6195151697259463</v>
      </c>
    </row>
    <row r="7" spans="1:5" ht="24" customHeight="1">
      <c r="A7" s="1" t="s">
        <v>7</v>
      </c>
      <c r="B7" s="4">
        <v>3024.14</v>
      </c>
      <c r="D7" s="13">
        <f t="shared" si="0"/>
        <v>0.6681528549839597</v>
      </c>
      <c r="E7" s="13"/>
    </row>
    <row r="8" spans="1:5" ht="24" customHeight="1">
      <c r="A8" s="1" t="s">
        <v>6</v>
      </c>
      <c r="B8" s="4">
        <v>21634.85</v>
      </c>
      <c r="D8" s="13">
        <f>B8/4526.12</f>
        <v>4.779999204616757</v>
      </c>
      <c r="E8" s="14"/>
    </row>
    <row r="9" spans="1:5" ht="24" customHeight="1">
      <c r="A9" s="6" t="s">
        <v>13</v>
      </c>
      <c r="B9" s="7">
        <v>2263.06</v>
      </c>
      <c r="D9" s="13">
        <f>B9/4526.12</f>
        <v>0.5</v>
      </c>
      <c r="E9" s="13"/>
    </row>
    <row r="10" spans="1:5" ht="24" customHeight="1">
      <c r="A10" s="6" t="s">
        <v>14</v>
      </c>
      <c r="B10" s="7">
        <v>8479.43</v>
      </c>
      <c r="D10" s="13">
        <f>B10/4526.12</f>
        <v>1.8734434791830532</v>
      </c>
      <c r="E10" s="13"/>
    </row>
    <row r="11" spans="1:5" ht="24" customHeight="1">
      <c r="A11" s="6" t="s">
        <v>10</v>
      </c>
      <c r="B11" s="5">
        <v>2000</v>
      </c>
      <c r="D11" s="11">
        <f>B11/4526.12</f>
        <v>0.44187957897713714</v>
      </c>
      <c r="E11" s="12"/>
    </row>
    <row r="12" spans="1:5" ht="24" customHeight="1">
      <c r="A12" s="6" t="s">
        <v>11</v>
      </c>
      <c r="B12" s="5">
        <v>850</v>
      </c>
      <c r="D12" s="11">
        <f>B12/4526.12</f>
        <v>0.18779882106528328</v>
      </c>
      <c r="E12" s="11">
        <f>D11+D12+D13</f>
        <v>0.6972859756259224</v>
      </c>
    </row>
    <row r="13" spans="1:5" ht="24" customHeight="1">
      <c r="A13" s="6" t="s">
        <v>12</v>
      </c>
      <c r="B13" s="7">
        <v>306</v>
      </c>
      <c r="D13" s="11">
        <f t="shared" si="0"/>
        <v>0.06760757558350199</v>
      </c>
      <c r="E13" s="12">
        <f>B11+B12+B13</f>
        <v>3156</v>
      </c>
    </row>
    <row r="14" spans="1:5" ht="24" customHeight="1">
      <c r="A14" s="2" t="s">
        <v>4</v>
      </c>
      <c r="B14" s="2">
        <f>SUM(B4:B13)</f>
        <v>71414.91</v>
      </c>
      <c r="D14" s="13"/>
      <c r="E14" s="14"/>
    </row>
    <row r="15" spans="1:4" ht="24" customHeight="1">
      <c r="A15" s="24" t="s">
        <v>15</v>
      </c>
      <c r="B15" s="24"/>
      <c r="D15" s="15">
        <v>4526.92</v>
      </c>
    </row>
    <row r="16" spans="1:4" ht="24" customHeight="1">
      <c r="A16" s="1" t="s">
        <v>8</v>
      </c>
      <c r="B16" s="4">
        <v>13354.41</v>
      </c>
      <c r="D16" s="8">
        <f>B16/4526.92</f>
        <v>2.9499991163970205</v>
      </c>
    </row>
    <row r="17" spans="1:4" ht="24" customHeight="1">
      <c r="A17" s="1" t="s">
        <v>3</v>
      </c>
      <c r="B17" s="4">
        <v>16704.33</v>
      </c>
      <c r="D17" s="8">
        <f aca="true" t="shared" si="1" ref="D17:D26">B17/4526.92</f>
        <v>3.689998939676425</v>
      </c>
    </row>
    <row r="18" spans="1:4" ht="24" customHeight="1">
      <c r="A18" s="1" t="s">
        <v>5</v>
      </c>
      <c r="B18" s="4">
        <v>2804</v>
      </c>
      <c r="D18" s="8">
        <f t="shared" si="1"/>
        <v>0.6194056886359821</v>
      </c>
    </row>
    <row r="19" spans="1:5" ht="24" customHeight="1">
      <c r="A19" s="1" t="s">
        <v>7</v>
      </c>
      <c r="B19" s="4">
        <v>3024.14</v>
      </c>
      <c r="D19" s="8">
        <f t="shared" si="1"/>
        <v>0.6680347786132734</v>
      </c>
      <c r="E19" s="13"/>
    </row>
    <row r="20" spans="1:5" ht="24" customHeight="1">
      <c r="A20" s="1" t="s">
        <v>6</v>
      </c>
      <c r="B20" s="4">
        <v>21638.68</v>
      </c>
      <c r="D20" s="8">
        <f t="shared" si="1"/>
        <v>4.780000530161788</v>
      </c>
      <c r="E20" s="14"/>
    </row>
    <row r="21" spans="1:5" ht="24" customHeight="1">
      <c r="A21" s="6" t="s">
        <v>13</v>
      </c>
      <c r="B21" s="7">
        <v>2263.46</v>
      </c>
      <c r="D21" s="8">
        <f t="shared" si="1"/>
        <v>0.5</v>
      </c>
      <c r="E21" s="13"/>
    </row>
    <row r="22" spans="1:5" ht="24" customHeight="1">
      <c r="A22" s="6" t="s">
        <v>14</v>
      </c>
      <c r="B22" s="7">
        <v>10493.21</v>
      </c>
      <c r="D22" s="8">
        <f>B22/4526.92</f>
        <v>2.317957905154056</v>
      </c>
      <c r="E22" s="13"/>
    </row>
    <row r="23" spans="1:5" ht="24" customHeight="1">
      <c r="A23" s="6" t="s">
        <v>19</v>
      </c>
      <c r="B23" s="7">
        <v>13600</v>
      </c>
      <c r="D23" s="8">
        <f t="shared" si="1"/>
        <v>3.0042501303314393</v>
      </c>
      <c r="E23" s="13"/>
    </row>
    <row r="24" spans="1:5" ht="24" customHeight="1">
      <c r="A24" s="6" t="s">
        <v>16</v>
      </c>
      <c r="B24" s="7">
        <v>3230</v>
      </c>
      <c r="D24" s="11">
        <f t="shared" si="1"/>
        <v>0.7135094059537168</v>
      </c>
      <c r="E24" s="12"/>
    </row>
    <row r="25" spans="1:5" ht="24" customHeight="1">
      <c r="A25" s="6" t="s">
        <v>17</v>
      </c>
      <c r="B25" s="7">
        <v>12838</v>
      </c>
      <c r="D25" s="11">
        <f t="shared" si="1"/>
        <v>2.835923762734928</v>
      </c>
      <c r="E25" s="11">
        <f>D24+D25+D26</f>
        <v>3.704063690102763</v>
      </c>
    </row>
    <row r="26" spans="1:5" ht="24" customHeight="1">
      <c r="A26" s="16" t="s">
        <v>18</v>
      </c>
      <c r="B26" s="5">
        <v>700</v>
      </c>
      <c r="D26" s="11">
        <f t="shared" si="1"/>
        <v>0.1546305214141182</v>
      </c>
      <c r="E26" s="11">
        <f>B24+B25+B26</f>
        <v>16768</v>
      </c>
    </row>
    <row r="27" spans="1:5" ht="24" customHeight="1">
      <c r="A27" s="2" t="s">
        <v>4</v>
      </c>
      <c r="B27" s="2">
        <f>SUM(B16:B26)</f>
        <v>100650.23000000001</v>
      </c>
      <c r="D27" s="13"/>
      <c r="E27" s="14"/>
    </row>
    <row r="28" spans="1:4" ht="24" customHeight="1">
      <c r="A28" s="24" t="s">
        <v>20</v>
      </c>
      <c r="B28" s="24"/>
      <c r="D28" s="17"/>
    </row>
    <row r="29" spans="1:4" ht="24" customHeight="1">
      <c r="A29" s="1" t="s">
        <v>8</v>
      </c>
      <c r="B29" s="4">
        <v>13354.41</v>
      </c>
      <c r="D29" s="8">
        <f aca="true" t="shared" si="2" ref="D29:D38">B29/4526.92</f>
        <v>2.9499991163970205</v>
      </c>
    </row>
    <row r="30" spans="1:4" ht="24" customHeight="1">
      <c r="A30" s="1" t="s">
        <v>3</v>
      </c>
      <c r="B30" s="4">
        <v>16704.33</v>
      </c>
      <c r="D30" s="8">
        <f t="shared" si="2"/>
        <v>3.689998939676425</v>
      </c>
    </row>
    <row r="31" spans="1:4" ht="24" customHeight="1">
      <c r="A31" s="1" t="s">
        <v>5</v>
      </c>
      <c r="B31" s="4">
        <v>3218.02</v>
      </c>
      <c r="D31" s="8">
        <f t="shared" si="2"/>
        <v>0.7108630150300866</v>
      </c>
    </row>
    <row r="32" spans="1:5" ht="24" customHeight="1">
      <c r="A32" s="1" t="s">
        <v>7</v>
      </c>
      <c r="B32" s="4">
        <v>3024.14</v>
      </c>
      <c r="D32" s="8">
        <f t="shared" si="2"/>
        <v>0.6680347786132734</v>
      </c>
      <c r="E32" s="13"/>
    </row>
    <row r="33" spans="1:5" ht="24" customHeight="1">
      <c r="A33" s="1" t="s">
        <v>6</v>
      </c>
      <c r="B33" s="4">
        <v>21638.68</v>
      </c>
      <c r="D33" s="8">
        <f t="shared" si="2"/>
        <v>4.780000530161788</v>
      </c>
      <c r="E33" s="14"/>
    </row>
    <row r="34" spans="1:5" ht="24" customHeight="1">
      <c r="A34" s="6" t="s">
        <v>13</v>
      </c>
      <c r="B34" s="7">
        <v>2263.46</v>
      </c>
      <c r="D34" s="8">
        <f t="shared" si="2"/>
        <v>0.5</v>
      </c>
      <c r="E34" s="13"/>
    </row>
    <row r="35" spans="1:5" ht="24" customHeight="1">
      <c r="A35" s="6" t="s">
        <v>14</v>
      </c>
      <c r="B35" s="7">
        <v>10493.21</v>
      </c>
      <c r="D35" s="8">
        <f t="shared" si="2"/>
        <v>2.317957905154056</v>
      </c>
      <c r="E35" s="13"/>
    </row>
    <row r="36" spans="1:5" ht="24" customHeight="1">
      <c r="A36" s="6" t="s">
        <v>21</v>
      </c>
      <c r="B36" s="5">
        <v>841</v>
      </c>
      <c r="D36" s="11">
        <f t="shared" si="2"/>
        <v>0.18577752644181916</v>
      </c>
      <c r="E36" s="11"/>
    </row>
    <row r="37" spans="1:5" ht="24" customHeight="1">
      <c r="A37" s="6" t="s">
        <v>22</v>
      </c>
      <c r="B37" s="5">
        <v>876</v>
      </c>
      <c r="D37" s="11">
        <f t="shared" si="2"/>
        <v>0.19350905251252506</v>
      </c>
      <c r="E37" s="11">
        <f>D36+D37+D38</f>
        <v>5.1109805342263614</v>
      </c>
    </row>
    <row r="38" spans="1:5" ht="24" customHeight="1">
      <c r="A38" s="6" t="s">
        <v>23</v>
      </c>
      <c r="B38" s="5">
        <v>21420</v>
      </c>
      <c r="D38" s="11">
        <f t="shared" si="2"/>
        <v>4.731693955272017</v>
      </c>
      <c r="E38" s="11">
        <f>B36+B37+B38</f>
        <v>23137</v>
      </c>
    </row>
    <row r="39" spans="1:5" ht="24" customHeight="1">
      <c r="A39" s="2" t="s">
        <v>4</v>
      </c>
      <c r="B39" s="2">
        <f>SUM(B29:B38)</f>
        <v>93833.25</v>
      </c>
      <c r="D39" s="13"/>
      <c r="E39" s="14"/>
    </row>
    <row r="40" spans="1:4" ht="24" customHeight="1">
      <c r="A40" s="24" t="s">
        <v>24</v>
      </c>
      <c r="B40" s="24"/>
      <c r="D40" s="17"/>
    </row>
    <row r="41" spans="1:4" ht="24" customHeight="1">
      <c r="A41" s="1" t="s">
        <v>8</v>
      </c>
      <c r="B41" s="4">
        <v>13354.41</v>
      </c>
      <c r="D41" s="8">
        <f aca="true" t="shared" si="3" ref="D41:D49">B41/4526.92</f>
        <v>2.9499991163970205</v>
      </c>
    </row>
    <row r="42" spans="1:4" ht="24" customHeight="1">
      <c r="A42" s="1" t="s">
        <v>3</v>
      </c>
      <c r="B42" s="4">
        <v>16704.33</v>
      </c>
      <c r="D42" s="8">
        <f t="shared" si="3"/>
        <v>3.689998939676425</v>
      </c>
    </row>
    <row r="43" spans="1:4" ht="24" customHeight="1">
      <c r="A43" s="1" t="s">
        <v>5</v>
      </c>
      <c r="B43" s="4">
        <v>2804</v>
      </c>
      <c r="D43" s="8">
        <f t="shared" si="3"/>
        <v>0.6194056886359821</v>
      </c>
    </row>
    <row r="44" spans="1:5" ht="24" customHeight="1">
      <c r="A44" s="1" t="s">
        <v>7</v>
      </c>
      <c r="B44" s="4">
        <v>3024.14</v>
      </c>
      <c r="D44" s="8">
        <f t="shared" si="3"/>
        <v>0.6680347786132734</v>
      </c>
      <c r="E44" s="13"/>
    </row>
    <row r="45" spans="1:5" ht="24" customHeight="1">
      <c r="A45" s="1" t="s">
        <v>6</v>
      </c>
      <c r="B45" s="4">
        <v>21638.68</v>
      </c>
      <c r="D45" s="8">
        <f t="shared" si="3"/>
        <v>4.780000530161788</v>
      </c>
      <c r="E45" s="14"/>
    </row>
    <row r="46" spans="1:5" ht="24" customHeight="1">
      <c r="A46" s="6" t="s">
        <v>13</v>
      </c>
      <c r="B46" s="7">
        <v>2263.46</v>
      </c>
      <c r="D46" s="8">
        <f t="shared" si="3"/>
        <v>0.5</v>
      </c>
      <c r="E46" s="13"/>
    </row>
    <row r="47" spans="1:5" ht="24" customHeight="1">
      <c r="A47" s="6" t="s">
        <v>14</v>
      </c>
      <c r="B47" s="7">
        <v>10493.21</v>
      </c>
      <c r="D47" s="8">
        <f t="shared" si="3"/>
        <v>2.317957905154056</v>
      </c>
      <c r="E47" s="13"/>
    </row>
    <row r="48" spans="1:5" ht="24" customHeight="1">
      <c r="A48" s="6" t="s">
        <v>25</v>
      </c>
      <c r="B48" s="7">
        <v>140.59</v>
      </c>
      <c r="D48" s="11">
        <f t="shared" si="3"/>
        <v>0.031056435722301257</v>
      </c>
      <c r="E48" s="11">
        <f>D48+D49</f>
        <v>0.04708720277804777</v>
      </c>
    </row>
    <row r="49" spans="1:5" ht="24" customHeight="1">
      <c r="A49" s="6" t="s">
        <v>26</v>
      </c>
      <c r="B49" s="7">
        <f>54.43+18.14</f>
        <v>72.57</v>
      </c>
      <c r="D49" s="11">
        <f t="shared" si="3"/>
        <v>0.01603076705574651</v>
      </c>
      <c r="E49" s="11">
        <f>B48+B49</f>
        <v>213.16</v>
      </c>
    </row>
    <row r="50" spans="1:5" ht="24" customHeight="1">
      <c r="A50" s="2" t="s">
        <v>4</v>
      </c>
      <c r="B50" s="2">
        <f>SUM(B41:B49)</f>
        <v>70495.39000000001</v>
      </c>
      <c r="D50" s="13"/>
      <c r="E50" s="14"/>
    </row>
    <row r="51" spans="1:4" ht="24" customHeight="1">
      <c r="A51" s="24" t="s">
        <v>27</v>
      </c>
      <c r="B51" s="24"/>
      <c r="D51" s="17"/>
    </row>
    <row r="52" spans="1:4" ht="24" customHeight="1">
      <c r="A52" s="1" t="s">
        <v>8</v>
      </c>
      <c r="B52" s="4">
        <v>13354.41</v>
      </c>
      <c r="D52" s="8">
        <f aca="true" t="shared" si="4" ref="D52:D63">B52/4526.92</f>
        <v>2.9499991163970205</v>
      </c>
    </row>
    <row r="53" spans="1:4" ht="24" customHeight="1">
      <c r="A53" s="1" t="s">
        <v>3</v>
      </c>
      <c r="B53" s="4">
        <v>16704.33</v>
      </c>
      <c r="D53" s="8">
        <f t="shared" si="4"/>
        <v>3.689998939676425</v>
      </c>
    </row>
    <row r="54" spans="1:4" ht="24" customHeight="1">
      <c r="A54" s="1" t="s">
        <v>5</v>
      </c>
      <c r="B54" s="4">
        <v>3328.58</v>
      </c>
      <c r="D54" s="8">
        <f t="shared" si="4"/>
        <v>0.7352858013837222</v>
      </c>
    </row>
    <row r="55" spans="1:5" ht="30" customHeight="1">
      <c r="A55" s="1" t="s">
        <v>28</v>
      </c>
      <c r="B55" s="4">
        <v>19576.31</v>
      </c>
      <c r="D55" s="8">
        <f t="shared" si="4"/>
        <v>4.324421460949167</v>
      </c>
      <c r="E55" s="13"/>
    </row>
    <row r="56" spans="1:5" ht="24" customHeight="1">
      <c r="A56" s="1" t="s">
        <v>6</v>
      </c>
      <c r="B56" s="4">
        <v>21638.68</v>
      </c>
      <c r="D56" s="8">
        <f t="shared" si="4"/>
        <v>4.780000530161788</v>
      </c>
      <c r="E56" s="14"/>
    </row>
    <row r="57" spans="1:5" ht="24" customHeight="1">
      <c r="A57" s="6" t="s">
        <v>13</v>
      </c>
      <c r="B57" s="7">
        <v>2263.46</v>
      </c>
      <c r="D57" s="8">
        <f t="shared" si="4"/>
        <v>0.5</v>
      </c>
      <c r="E57" s="13"/>
    </row>
    <row r="58" spans="1:5" ht="24" customHeight="1">
      <c r="A58" s="6" t="s">
        <v>14</v>
      </c>
      <c r="B58" s="7">
        <v>10493.21</v>
      </c>
      <c r="D58" s="8">
        <f t="shared" si="4"/>
        <v>2.317957905154056</v>
      </c>
      <c r="E58" s="13"/>
    </row>
    <row r="59" spans="1:5" ht="24" customHeight="1">
      <c r="A59" s="19" t="s">
        <v>29</v>
      </c>
      <c r="B59" s="7">
        <v>15289.8</v>
      </c>
      <c r="D59" s="13">
        <f t="shared" si="4"/>
        <v>3.3775282090251206</v>
      </c>
      <c r="E59" s="13"/>
    </row>
    <row r="60" spans="1:5" ht="24" customHeight="1">
      <c r="A60" s="18" t="s">
        <v>19</v>
      </c>
      <c r="B60" s="7">
        <v>6270</v>
      </c>
      <c r="D60" s="13">
        <f t="shared" si="4"/>
        <v>1.3850476703807446</v>
      </c>
      <c r="E60" s="13"/>
    </row>
    <row r="61" spans="1:5" ht="24" customHeight="1">
      <c r="A61" s="6" t="s">
        <v>26</v>
      </c>
      <c r="B61" s="7">
        <v>136.08</v>
      </c>
      <c r="D61" s="11">
        <f t="shared" si="4"/>
        <v>0.03006017336290458</v>
      </c>
      <c r="E61" s="11"/>
    </row>
    <row r="62" spans="1:5" ht="24" customHeight="1">
      <c r="A62" s="6" t="s">
        <v>30</v>
      </c>
      <c r="B62" s="7">
        <v>1772</v>
      </c>
      <c r="D62" s="11">
        <f>B62/4526.92</f>
        <v>0.39143611992259636</v>
      </c>
      <c r="E62" s="11">
        <f>D61+D62+D63</f>
        <v>1.9510130508160073</v>
      </c>
    </row>
    <row r="63" spans="1:5" ht="24" customHeight="1">
      <c r="A63" s="16" t="s">
        <v>31</v>
      </c>
      <c r="B63" s="7">
        <v>6924</v>
      </c>
      <c r="D63" s="11">
        <f t="shared" si="4"/>
        <v>1.5295167575305064</v>
      </c>
      <c r="E63" s="11">
        <f>B61+B62+B63</f>
        <v>8832.08</v>
      </c>
    </row>
    <row r="64" spans="1:5" ht="24" customHeight="1">
      <c r="A64" s="2" t="s">
        <v>4</v>
      </c>
      <c r="B64" s="2">
        <f>SUM(B52:B63)</f>
        <v>117750.86000000002</v>
      </c>
      <c r="D64" s="13"/>
      <c r="E64" s="14"/>
    </row>
    <row r="65" spans="1:4" ht="24" customHeight="1">
      <c r="A65" s="24" t="s">
        <v>32</v>
      </c>
      <c r="B65" s="24"/>
      <c r="D65" s="17"/>
    </row>
    <row r="66" spans="1:4" ht="24" customHeight="1">
      <c r="A66" s="1" t="s">
        <v>8</v>
      </c>
      <c r="B66" s="4">
        <v>13354.41</v>
      </c>
      <c r="D66" s="8">
        <f aca="true" t="shared" si="5" ref="D66:D75">B66/4526.92</f>
        <v>2.9499991163970205</v>
      </c>
    </row>
    <row r="67" spans="1:4" ht="24" customHeight="1">
      <c r="A67" s="1" t="s">
        <v>3</v>
      </c>
      <c r="B67" s="4">
        <v>16704.33</v>
      </c>
      <c r="D67" s="8">
        <f t="shared" si="5"/>
        <v>3.689998939676425</v>
      </c>
    </row>
    <row r="68" spans="1:4" ht="24" customHeight="1">
      <c r="A68" s="1" t="s">
        <v>5</v>
      </c>
      <c r="B68" s="4">
        <v>2804</v>
      </c>
      <c r="D68" s="8">
        <f t="shared" si="5"/>
        <v>0.6194056886359821</v>
      </c>
    </row>
    <row r="69" spans="1:5" ht="24" customHeight="1">
      <c r="A69" s="1" t="s">
        <v>7</v>
      </c>
      <c r="B69" s="4">
        <v>3024.14</v>
      </c>
      <c r="D69" s="8">
        <f t="shared" si="5"/>
        <v>0.6680347786132734</v>
      </c>
      <c r="E69" s="13"/>
    </row>
    <row r="70" spans="1:5" ht="24" customHeight="1">
      <c r="A70" s="1" t="s">
        <v>6</v>
      </c>
      <c r="B70" s="4">
        <v>21638.68</v>
      </c>
      <c r="D70" s="8">
        <f t="shared" si="5"/>
        <v>4.780000530161788</v>
      </c>
      <c r="E70" s="14"/>
    </row>
    <row r="71" spans="1:5" ht="24" customHeight="1">
      <c r="A71" s="6" t="s">
        <v>13</v>
      </c>
      <c r="B71" s="7">
        <v>2263.46</v>
      </c>
      <c r="D71" s="8">
        <f t="shared" si="5"/>
        <v>0.5</v>
      </c>
      <c r="E71" s="13"/>
    </row>
    <row r="72" spans="1:5" ht="24" customHeight="1">
      <c r="A72" s="6" t="s">
        <v>14</v>
      </c>
      <c r="B72" s="7">
        <v>10493.21</v>
      </c>
      <c r="D72" s="8">
        <f t="shared" si="5"/>
        <v>2.317957905154056</v>
      </c>
      <c r="E72" s="13"/>
    </row>
    <row r="73" spans="1:5" ht="24" customHeight="1">
      <c r="A73" s="20" t="s">
        <v>33</v>
      </c>
      <c r="B73" s="7">
        <v>634</v>
      </c>
      <c r="D73" s="11">
        <f t="shared" si="5"/>
        <v>0.14005107225221564</v>
      </c>
      <c r="E73" s="11"/>
    </row>
    <row r="74" spans="1:5" ht="24" customHeight="1">
      <c r="A74" s="20" t="s">
        <v>34</v>
      </c>
      <c r="B74" s="7">
        <v>6186</v>
      </c>
      <c r="D74" s="11">
        <f t="shared" si="5"/>
        <v>1.3664920078110503</v>
      </c>
      <c r="E74" s="11">
        <f>D73+D74+D75</f>
        <v>5.498228376026084</v>
      </c>
    </row>
    <row r="75" spans="1:5" ht="24" customHeight="1">
      <c r="A75" s="20" t="s">
        <v>35</v>
      </c>
      <c r="B75" s="6">
        <v>18070.04</v>
      </c>
      <c r="D75" s="11">
        <f t="shared" si="5"/>
        <v>3.991685295962818</v>
      </c>
      <c r="E75" s="11">
        <f>B73+B74+B75</f>
        <v>24890.04</v>
      </c>
    </row>
    <row r="76" spans="1:5" ht="24" customHeight="1">
      <c r="A76" s="2" t="s">
        <v>4</v>
      </c>
      <c r="B76" s="2">
        <f>SUM(B66:B75)</f>
        <v>95172.27000000002</v>
      </c>
      <c r="D76" s="13"/>
      <c r="E76" s="14"/>
    </row>
    <row r="77" spans="1:4" ht="24" customHeight="1">
      <c r="A77" s="24" t="s">
        <v>36</v>
      </c>
      <c r="B77" s="24"/>
      <c r="D77" s="17"/>
    </row>
    <row r="78" spans="1:4" ht="24" customHeight="1">
      <c r="A78" s="1" t="s">
        <v>8</v>
      </c>
      <c r="B78" s="4">
        <v>13354.41</v>
      </c>
      <c r="D78" s="8">
        <f aca="true" t="shared" si="6" ref="D78:D88">B78/4526.92</f>
        <v>2.9499991163970205</v>
      </c>
    </row>
    <row r="79" spans="1:4" ht="24" customHeight="1">
      <c r="A79" s="1" t="s">
        <v>3</v>
      </c>
      <c r="B79" s="4">
        <v>16704.33</v>
      </c>
      <c r="D79" s="8">
        <f t="shared" si="6"/>
        <v>3.689998939676425</v>
      </c>
    </row>
    <row r="80" spans="1:4" ht="24" customHeight="1">
      <c r="A80" s="1" t="s">
        <v>5</v>
      </c>
      <c r="B80" s="4">
        <v>2804</v>
      </c>
      <c r="D80" s="8">
        <f t="shared" si="6"/>
        <v>0.6194056886359821</v>
      </c>
    </row>
    <row r="81" spans="1:5" ht="24" customHeight="1">
      <c r="A81" s="1" t="s">
        <v>7</v>
      </c>
      <c r="B81" s="4">
        <v>3024.14</v>
      </c>
      <c r="D81" s="8">
        <f t="shared" si="6"/>
        <v>0.6680347786132734</v>
      </c>
      <c r="E81" s="13"/>
    </row>
    <row r="82" spans="1:5" ht="24" customHeight="1">
      <c r="A82" s="1" t="s">
        <v>6</v>
      </c>
      <c r="B82" s="4">
        <v>21638.68</v>
      </c>
      <c r="D82" s="8">
        <f t="shared" si="6"/>
        <v>4.780000530161788</v>
      </c>
      <c r="E82" s="14"/>
    </row>
    <row r="83" spans="1:5" ht="24" customHeight="1">
      <c r="A83" s="6" t="s">
        <v>13</v>
      </c>
      <c r="B83" s="7">
        <v>2263.46</v>
      </c>
      <c r="D83" s="8">
        <f t="shared" si="6"/>
        <v>0.5</v>
      </c>
      <c r="E83" s="13"/>
    </row>
    <row r="84" spans="1:5" ht="24" customHeight="1">
      <c r="A84" s="6" t="s">
        <v>14</v>
      </c>
      <c r="B84" s="7">
        <v>10493.21</v>
      </c>
      <c r="D84" s="8">
        <f t="shared" si="6"/>
        <v>2.317957905154056</v>
      </c>
      <c r="E84" s="13"/>
    </row>
    <row r="85" spans="1:5" ht="24" customHeight="1">
      <c r="A85" s="6" t="s">
        <v>37</v>
      </c>
      <c r="B85" s="7">
        <v>6316</v>
      </c>
      <c r="D85" s="11">
        <f t="shared" si="6"/>
        <v>1.395209104645101</v>
      </c>
      <c r="E85" s="11"/>
    </row>
    <row r="86" spans="1:5" ht="24" customHeight="1">
      <c r="A86" s="6" t="s">
        <v>38</v>
      </c>
      <c r="B86" s="5">
        <v>8910</v>
      </c>
      <c r="D86" s="11">
        <f t="shared" si="6"/>
        <v>1.9682256368568474</v>
      </c>
      <c r="E86" s="11"/>
    </row>
    <row r="87" spans="1:5" ht="24" customHeight="1">
      <c r="A87" s="6" t="s">
        <v>26</v>
      </c>
      <c r="B87" s="7">
        <v>226.8</v>
      </c>
      <c r="D87" s="11">
        <f>B87/4526.92</f>
        <v>0.0501002889381743</v>
      </c>
      <c r="E87" s="11">
        <f>D85+D86+D87+D88</f>
        <v>3.4770660846668378</v>
      </c>
    </row>
    <row r="88" spans="1:5" ht="24" customHeight="1">
      <c r="A88" s="6" t="s">
        <v>25</v>
      </c>
      <c r="B88" s="6">
        <v>287.6</v>
      </c>
      <c r="D88" s="11">
        <f t="shared" si="6"/>
        <v>0.06353105422671486</v>
      </c>
      <c r="E88" s="11">
        <f>B85+B86+B87+B88</f>
        <v>15740.4</v>
      </c>
    </row>
    <row r="89" spans="1:5" ht="24" customHeight="1">
      <c r="A89" s="2" t="s">
        <v>4</v>
      </c>
      <c r="B89" s="2">
        <f>SUM(B78:B88)</f>
        <v>86022.63000000002</v>
      </c>
      <c r="D89" s="13"/>
      <c r="E89" s="14"/>
    </row>
    <row r="90" spans="1:4" ht="24" customHeight="1">
      <c r="A90" s="24" t="s">
        <v>39</v>
      </c>
      <c r="B90" s="24"/>
      <c r="D90" s="17"/>
    </row>
    <row r="91" spans="1:4" ht="24" customHeight="1">
      <c r="A91" s="1" t="s">
        <v>8</v>
      </c>
      <c r="B91" s="4">
        <v>13354.41</v>
      </c>
      <c r="D91" s="8">
        <f aca="true" t="shared" si="7" ref="D91:D102">B91/4526.92</f>
        <v>2.9499991163970205</v>
      </c>
    </row>
    <row r="92" spans="1:4" ht="24" customHeight="1">
      <c r="A92" s="1" t="s">
        <v>3</v>
      </c>
      <c r="B92" s="4">
        <v>16704.33</v>
      </c>
      <c r="D92" s="8">
        <f t="shared" si="7"/>
        <v>3.689998939676425</v>
      </c>
    </row>
    <row r="93" spans="1:4" ht="24" customHeight="1">
      <c r="A93" s="1" t="s">
        <v>5</v>
      </c>
      <c r="B93" s="4">
        <v>2804</v>
      </c>
      <c r="D93" s="8">
        <f t="shared" si="7"/>
        <v>0.6194056886359821</v>
      </c>
    </row>
    <row r="94" spans="1:5" ht="24" customHeight="1">
      <c r="A94" s="1" t="s">
        <v>7</v>
      </c>
      <c r="B94" s="4">
        <v>3024.14</v>
      </c>
      <c r="D94" s="8">
        <f t="shared" si="7"/>
        <v>0.6680347786132734</v>
      </c>
      <c r="E94" s="13"/>
    </row>
    <row r="95" spans="1:5" ht="24" customHeight="1">
      <c r="A95" s="1" t="s">
        <v>6</v>
      </c>
      <c r="B95" s="4">
        <v>21638.68</v>
      </c>
      <c r="D95" s="8">
        <f t="shared" si="7"/>
        <v>4.780000530161788</v>
      </c>
      <c r="E95" s="14"/>
    </row>
    <row r="96" spans="1:5" ht="24" customHeight="1">
      <c r="A96" s="6" t="s">
        <v>13</v>
      </c>
      <c r="B96" s="7">
        <v>2263.46</v>
      </c>
      <c r="D96" s="8">
        <f t="shared" si="7"/>
        <v>0.5</v>
      </c>
      <c r="E96" s="13"/>
    </row>
    <row r="97" spans="1:5" ht="24" customHeight="1">
      <c r="A97" s="6" t="s">
        <v>14</v>
      </c>
      <c r="B97" s="7">
        <v>10493.21</v>
      </c>
      <c r="D97" s="8">
        <f t="shared" si="7"/>
        <v>2.317957905154056</v>
      </c>
      <c r="E97" s="13"/>
    </row>
    <row r="98" spans="1:5" ht="24" customHeight="1">
      <c r="A98" s="6" t="s">
        <v>19</v>
      </c>
      <c r="B98" s="7">
        <v>6110</v>
      </c>
      <c r="D98" s="13">
        <f t="shared" si="7"/>
        <v>1.3497035512003746</v>
      </c>
      <c r="E98" s="13"/>
    </row>
    <row r="99" spans="1:5" ht="24" customHeight="1">
      <c r="A99" s="6" t="s">
        <v>40</v>
      </c>
      <c r="B99" s="21">
        <v>14876</v>
      </c>
      <c r="D99" s="11">
        <f>B99/4526.92</f>
        <v>3.286119480794889</v>
      </c>
      <c r="E99" s="11"/>
    </row>
    <row r="100" spans="1:5" ht="24" customHeight="1">
      <c r="A100" s="6" t="s">
        <v>41</v>
      </c>
      <c r="B100" s="21">
        <v>400</v>
      </c>
      <c r="D100" s="11">
        <f>B100/4526.92</f>
        <v>0.08836029795092469</v>
      </c>
      <c r="E100" s="11"/>
    </row>
    <row r="101" spans="1:5" ht="24" customHeight="1">
      <c r="A101" s="6" t="s">
        <v>38</v>
      </c>
      <c r="B101" s="21">
        <v>9384</v>
      </c>
      <c r="D101" s="11">
        <f>B101/4526.92</f>
        <v>2.0729325899286932</v>
      </c>
      <c r="E101" s="11"/>
    </row>
    <row r="102" spans="1:5" ht="24" customHeight="1">
      <c r="A102" s="6" t="s">
        <v>42</v>
      </c>
      <c r="B102" s="7">
        <v>493.12</v>
      </c>
      <c r="D102" s="11">
        <f t="shared" si="7"/>
        <v>0.10893057531389996</v>
      </c>
      <c r="E102" s="11"/>
    </row>
    <row r="103" spans="1:5" ht="24" customHeight="1">
      <c r="A103" s="16" t="s">
        <v>43</v>
      </c>
      <c r="B103" s="21">
        <v>4847</v>
      </c>
      <c r="D103" s="11">
        <f>B103/4526.92</f>
        <v>1.0707059104203298</v>
      </c>
      <c r="E103" s="11">
        <f>D99+D100+D101+D102+D103+D104</f>
        <v>10.618696597244924</v>
      </c>
    </row>
    <row r="104" spans="1:5" ht="24" customHeight="1">
      <c r="A104" s="6" t="s">
        <v>35</v>
      </c>
      <c r="B104" s="21">
        <v>18069.87</v>
      </c>
      <c r="D104" s="11">
        <f>B104/4526.92</f>
        <v>3.9916477428361885</v>
      </c>
      <c r="E104" s="11">
        <f>B99+B100+B101+B102+B103+B104</f>
        <v>48069.99</v>
      </c>
    </row>
    <row r="105" spans="1:5" ht="24" customHeight="1">
      <c r="A105" s="2" t="s">
        <v>4</v>
      </c>
      <c r="B105" s="2">
        <f>SUM(B91:B104)</f>
        <v>124462.22</v>
      </c>
      <c r="D105" s="13"/>
      <c r="E105" s="14"/>
    </row>
    <row r="106" spans="1:4" ht="24" customHeight="1">
      <c r="A106" s="24" t="s">
        <v>44</v>
      </c>
      <c r="B106" s="24"/>
      <c r="D106" s="17"/>
    </row>
    <row r="107" spans="1:4" ht="24" customHeight="1">
      <c r="A107" s="1" t="s">
        <v>8</v>
      </c>
      <c r="B107" s="4">
        <v>13354.41</v>
      </c>
      <c r="D107" s="8">
        <f aca="true" t="shared" si="8" ref="D107:D114">B107/4526.92</f>
        <v>2.9499991163970205</v>
      </c>
    </row>
    <row r="108" spans="1:4" ht="24" customHeight="1">
      <c r="A108" s="1" t="s">
        <v>3</v>
      </c>
      <c r="B108" s="4">
        <v>16704.33</v>
      </c>
      <c r="D108" s="8">
        <f t="shared" si="8"/>
        <v>3.689998939676425</v>
      </c>
    </row>
    <row r="109" spans="1:4" ht="24" customHeight="1">
      <c r="A109" s="1" t="s">
        <v>5</v>
      </c>
      <c r="B109" s="4">
        <v>3495.38</v>
      </c>
      <c r="D109" s="8">
        <f t="shared" si="8"/>
        <v>0.7721320456292579</v>
      </c>
    </row>
    <row r="110" spans="1:5" ht="30" customHeight="1">
      <c r="A110" s="1" t="s">
        <v>45</v>
      </c>
      <c r="B110" s="4">
        <v>18169.61</v>
      </c>
      <c r="D110" s="8">
        <f t="shared" si="8"/>
        <v>4.013680383130252</v>
      </c>
      <c r="E110" s="13"/>
    </row>
    <row r="111" spans="1:5" ht="24" customHeight="1">
      <c r="A111" s="1" t="s">
        <v>6</v>
      </c>
      <c r="B111" s="4">
        <v>21638.68</v>
      </c>
      <c r="D111" s="8">
        <f t="shared" si="8"/>
        <v>4.780000530161788</v>
      </c>
      <c r="E111" s="14"/>
    </row>
    <row r="112" spans="1:5" ht="24" customHeight="1">
      <c r="A112" s="6" t="s">
        <v>13</v>
      </c>
      <c r="B112" s="7">
        <v>2263.46</v>
      </c>
      <c r="D112" s="8">
        <f t="shared" si="8"/>
        <v>0.5</v>
      </c>
      <c r="E112" s="13"/>
    </row>
    <row r="113" spans="1:5" ht="24" customHeight="1">
      <c r="A113" s="6" t="s">
        <v>14</v>
      </c>
      <c r="B113" s="7">
        <v>10493.21</v>
      </c>
      <c r="D113" s="8">
        <f t="shared" si="8"/>
        <v>2.317957905154056</v>
      </c>
      <c r="E113" s="13"/>
    </row>
    <row r="114" spans="1:5" ht="24" customHeight="1">
      <c r="A114" s="6" t="s">
        <v>46</v>
      </c>
      <c r="B114" s="7">
        <v>474.83</v>
      </c>
      <c r="D114" s="13">
        <f t="shared" si="8"/>
        <v>0.10489030069009392</v>
      </c>
      <c r="E114" s="13"/>
    </row>
    <row r="115" spans="1:5" ht="24" customHeight="1">
      <c r="A115" s="2" t="s">
        <v>4</v>
      </c>
      <c r="B115" s="2">
        <f>SUM(B107:B114)</f>
        <v>86593.91000000002</v>
      </c>
      <c r="D115" s="13"/>
      <c r="E115" s="14"/>
    </row>
    <row r="116" spans="1:4" ht="24" customHeight="1">
      <c r="A116" s="24" t="s">
        <v>47</v>
      </c>
      <c r="B116" s="24"/>
      <c r="D116" s="17"/>
    </row>
    <row r="117" spans="1:4" ht="24" customHeight="1">
      <c r="A117" s="1" t="s">
        <v>8</v>
      </c>
      <c r="B117" s="4">
        <v>13354.41</v>
      </c>
      <c r="D117" s="8">
        <f aca="true" t="shared" si="9" ref="D117:D124">B117/4526.92</f>
        <v>2.9499991163970205</v>
      </c>
    </row>
    <row r="118" spans="1:4" ht="24" customHeight="1">
      <c r="A118" s="1" t="s">
        <v>3</v>
      </c>
      <c r="B118" s="4">
        <v>16704.33</v>
      </c>
      <c r="D118" s="8">
        <f t="shared" si="9"/>
        <v>3.689998939676425</v>
      </c>
    </row>
    <row r="119" spans="1:4" ht="24" customHeight="1">
      <c r="A119" s="1" t="s">
        <v>5</v>
      </c>
      <c r="B119" s="4">
        <v>2804</v>
      </c>
      <c r="D119" s="8">
        <f t="shared" si="9"/>
        <v>0.6194056886359821</v>
      </c>
    </row>
    <row r="120" spans="1:5" ht="24" customHeight="1">
      <c r="A120" s="1" t="s">
        <v>7</v>
      </c>
      <c r="B120" s="4">
        <v>3024.14</v>
      </c>
      <c r="D120" s="8">
        <f t="shared" si="9"/>
        <v>0.6680347786132734</v>
      </c>
      <c r="E120" s="13"/>
    </row>
    <row r="121" spans="1:5" ht="24" customHeight="1">
      <c r="A121" s="1" t="s">
        <v>6</v>
      </c>
      <c r="B121" s="4">
        <v>21638.68</v>
      </c>
      <c r="D121" s="8">
        <f t="shared" si="9"/>
        <v>4.780000530161788</v>
      </c>
      <c r="E121" s="14"/>
    </row>
    <row r="122" spans="1:5" ht="24" customHeight="1">
      <c r="A122" s="6" t="s">
        <v>13</v>
      </c>
      <c r="B122" s="7">
        <v>2263.46</v>
      </c>
      <c r="D122" s="8">
        <f t="shared" si="9"/>
        <v>0.5</v>
      </c>
      <c r="E122" s="13"/>
    </row>
    <row r="123" spans="1:5" ht="24" customHeight="1">
      <c r="A123" s="6" t="s">
        <v>14</v>
      </c>
      <c r="B123" s="7">
        <v>10493.21</v>
      </c>
      <c r="D123" s="8">
        <f t="shared" si="9"/>
        <v>2.317957905154056</v>
      </c>
      <c r="E123" s="13"/>
    </row>
    <row r="124" spans="1:5" ht="24" customHeight="1">
      <c r="A124" s="6" t="s">
        <v>48</v>
      </c>
      <c r="B124" s="7">
        <v>13638</v>
      </c>
      <c r="D124" s="11">
        <f t="shared" si="9"/>
        <v>3.0126443586367775</v>
      </c>
      <c r="E124" s="11"/>
    </row>
    <row r="125" spans="1:5" ht="24" customHeight="1">
      <c r="A125" s="6" t="s">
        <v>49</v>
      </c>
      <c r="B125" s="7">
        <v>239</v>
      </c>
      <c r="D125" s="11">
        <f>B125/4526.92</f>
        <v>0.0527952780256775</v>
      </c>
      <c r="E125" s="11">
        <f>D124+D125+D126</f>
        <v>3.6176914988557343</v>
      </c>
    </row>
    <row r="126" spans="1:5" ht="24" customHeight="1">
      <c r="A126" s="6" t="s">
        <v>50</v>
      </c>
      <c r="B126" s="5">
        <v>2500</v>
      </c>
      <c r="D126" s="11">
        <f>B126/4526.92</f>
        <v>0.5522518621932793</v>
      </c>
      <c r="E126" s="11">
        <f>B124+B125+B126</f>
        <v>16377</v>
      </c>
    </row>
    <row r="127" spans="1:5" ht="24" customHeight="1">
      <c r="A127" s="2" t="s">
        <v>4</v>
      </c>
      <c r="B127" s="2">
        <f>SUM(B117:B126)</f>
        <v>86659.23000000001</v>
      </c>
      <c r="D127" s="13"/>
      <c r="E127" s="14"/>
    </row>
    <row r="128" spans="1:4" ht="24" customHeight="1">
      <c r="A128" s="24" t="s">
        <v>51</v>
      </c>
      <c r="B128" s="24"/>
      <c r="D128" s="17"/>
    </row>
    <row r="129" spans="1:4" ht="24" customHeight="1">
      <c r="A129" s="1" t="s">
        <v>8</v>
      </c>
      <c r="B129" s="4">
        <v>13354.41</v>
      </c>
      <c r="D129" s="8">
        <f aca="true" t="shared" si="10" ref="D129:D136">B129/4526.92</f>
        <v>2.9499991163970205</v>
      </c>
    </row>
    <row r="130" spans="1:4" ht="24" customHeight="1">
      <c r="A130" s="1" t="s">
        <v>3</v>
      </c>
      <c r="B130" s="4">
        <v>16704.33</v>
      </c>
      <c r="D130" s="8">
        <f t="shared" si="10"/>
        <v>3.689998939676425</v>
      </c>
    </row>
    <row r="131" spans="1:4" ht="24" customHeight="1">
      <c r="A131" s="1" t="s">
        <v>5</v>
      </c>
      <c r="B131" s="4">
        <v>2804</v>
      </c>
      <c r="D131" s="8">
        <f t="shared" si="10"/>
        <v>0.6194056886359821</v>
      </c>
    </row>
    <row r="132" spans="1:5" ht="24" customHeight="1">
      <c r="A132" s="1" t="s">
        <v>7</v>
      </c>
      <c r="B132" s="4">
        <v>3024.14</v>
      </c>
      <c r="D132" s="8">
        <f t="shared" si="10"/>
        <v>0.6680347786132734</v>
      </c>
      <c r="E132" s="13"/>
    </row>
    <row r="133" spans="1:5" ht="24" customHeight="1">
      <c r="A133" s="1" t="s">
        <v>6</v>
      </c>
      <c r="B133" s="4">
        <v>21638.68</v>
      </c>
      <c r="D133" s="8">
        <f t="shared" si="10"/>
        <v>4.780000530161788</v>
      </c>
      <c r="E133" s="14"/>
    </row>
    <row r="134" spans="1:5" ht="24" customHeight="1">
      <c r="A134" s="6" t="s">
        <v>13</v>
      </c>
      <c r="B134" s="7">
        <v>2263.46</v>
      </c>
      <c r="D134" s="8">
        <f t="shared" si="10"/>
        <v>0.5</v>
      </c>
      <c r="E134" s="13"/>
    </row>
    <row r="135" spans="1:5" ht="24" customHeight="1">
      <c r="A135" s="6" t="s">
        <v>14</v>
      </c>
      <c r="B135" s="7">
        <v>10493.21</v>
      </c>
      <c r="D135" s="8">
        <f t="shared" si="10"/>
        <v>2.317957905154056</v>
      </c>
      <c r="E135" s="13"/>
    </row>
    <row r="136" spans="1:5" ht="24" customHeight="1">
      <c r="A136" s="6" t="s">
        <v>52</v>
      </c>
      <c r="B136" s="6">
        <v>738</v>
      </c>
      <c r="D136" s="11">
        <f t="shared" si="10"/>
        <v>0.16302474971945605</v>
      </c>
      <c r="E136" s="11"/>
    </row>
    <row r="137" spans="1:5" ht="24" customHeight="1">
      <c r="A137" s="6" t="s">
        <v>53</v>
      </c>
      <c r="B137" s="7">
        <v>1500</v>
      </c>
      <c r="D137" s="11">
        <f>B137/4526.92</f>
        <v>0.33135111731596756</v>
      </c>
      <c r="E137" s="11">
        <f>D136+D137+D138</f>
        <v>0.6666784480397268</v>
      </c>
    </row>
    <row r="138" spans="1:5" ht="24" customHeight="1">
      <c r="A138" s="6" t="s">
        <v>54</v>
      </c>
      <c r="B138" s="7">
        <v>780</v>
      </c>
      <c r="D138" s="11">
        <f>B138/4526.92</f>
        <v>0.17230258100430315</v>
      </c>
      <c r="E138" s="11">
        <f>B136+B137+B138</f>
        <v>3018</v>
      </c>
    </row>
    <row r="139" spans="1:5" ht="24" customHeight="1">
      <c r="A139" s="2" t="s">
        <v>4</v>
      </c>
      <c r="B139" s="2">
        <f>SUM(B129:B138)</f>
        <v>73300.23000000001</v>
      </c>
      <c r="D139" s="13"/>
      <c r="E139" s="14"/>
    </row>
    <row r="140" spans="1:4" ht="24" customHeight="1">
      <c r="A140" s="24" t="s">
        <v>55</v>
      </c>
      <c r="B140" s="24"/>
      <c r="D140" s="17"/>
    </row>
    <row r="141" spans="1:4" ht="24" customHeight="1">
      <c r="A141" s="1" t="s">
        <v>8</v>
      </c>
      <c r="B141" s="4">
        <v>13354.41</v>
      </c>
      <c r="D141" s="8">
        <f aca="true" t="shared" si="11" ref="D141:D148">B141/4526.92</f>
        <v>2.9499991163970205</v>
      </c>
    </row>
    <row r="142" spans="1:4" ht="24" customHeight="1">
      <c r="A142" s="1" t="s">
        <v>3</v>
      </c>
      <c r="B142" s="4">
        <v>16704.33</v>
      </c>
      <c r="D142" s="8">
        <f t="shared" si="11"/>
        <v>3.689998939676425</v>
      </c>
    </row>
    <row r="143" spans="1:4" ht="24" customHeight="1">
      <c r="A143" s="1" t="s">
        <v>5</v>
      </c>
      <c r="B143" s="4">
        <v>2804</v>
      </c>
      <c r="D143" s="8">
        <f t="shared" si="11"/>
        <v>0.6194056886359821</v>
      </c>
    </row>
    <row r="144" spans="1:5" ht="24" customHeight="1">
      <c r="A144" s="1" t="s">
        <v>7</v>
      </c>
      <c r="B144" s="4">
        <v>3024.14</v>
      </c>
      <c r="D144" s="8">
        <f t="shared" si="11"/>
        <v>0.6680347786132734</v>
      </c>
      <c r="E144" s="13"/>
    </row>
    <row r="145" spans="1:5" ht="24" customHeight="1">
      <c r="A145" s="1" t="s">
        <v>6</v>
      </c>
      <c r="B145" s="4">
        <v>21638.68</v>
      </c>
      <c r="D145" s="8">
        <f t="shared" si="11"/>
        <v>4.780000530161788</v>
      </c>
      <c r="E145" s="14"/>
    </row>
    <row r="146" spans="1:5" ht="24" customHeight="1">
      <c r="A146" s="6" t="s">
        <v>13</v>
      </c>
      <c r="B146" s="7">
        <v>2263.46</v>
      </c>
      <c r="D146" s="8">
        <f t="shared" si="11"/>
        <v>0.5</v>
      </c>
      <c r="E146" s="13"/>
    </row>
    <row r="147" spans="1:5" ht="24" customHeight="1">
      <c r="A147" s="6" t="s">
        <v>14</v>
      </c>
      <c r="B147" s="7">
        <v>10493.21</v>
      </c>
      <c r="D147" s="8">
        <f t="shared" si="11"/>
        <v>2.317957905154056</v>
      </c>
      <c r="E147" s="13"/>
    </row>
    <row r="148" spans="1:5" ht="24" customHeight="1">
      <c r="A148" s="16" t="s">
        <v>54</v>
      </c>
      <c r="B148" s="6">
        <v>3960</v>
      </c>
      <c r="D148" s="11">
        <f t="shared" si="11"/>
        <v>0.8747669497141545</v>
      </c>
      <c r="E148" s="11"/>
    </row>
    <row r="149" spans="1:5" ht="24" customHeight="1">
      <c r="A149" s="16" t="s">
        <v>56</v>
      </c>
      <c r="B149" s="4">
        <v>300</v>
      </c>
      <c r="D149" s="11">
        <f>B149/4526.92</f>
        <v>0.06627022346319351</v>
      </c>
      <c r="E149" s="11">
        <f>D148+D149+D150</f>
        <v>1.6218532688892227</v>
      </c>
    </row>
    <row r="150" spans="1:5" ht="24" customHeight="1">
      <c r="A150" s="16" t="s">
        <v>57</v>
      </c>
      <c r="B150" s="4">
        <v>3082</v>
      </c>
      <c r="D150" s="11">
        <f>B150/4526.92</f>
        <v>0.6808160957118747</v>
      </c>
      <c r="E150" s="11">
        <f>B148+B149+B150</f>
        <v>7342</v>
      </c>
    </row>
    <row r="151" spans="1:5" ht="24" customHeight="1">
      <c r="A151" s="2" t="s">
        <v>4</v>
      </c>
      <c r="B151" s="2">
        <f>SUM(B141:B150)</f>
        <v>77624.23000000001</v>
      </c>
      <c r="D151" s="13"/>
      <c r="E151" s="14"/>
    </row>
  </sheetData>
  <sheetProtection/>
  <mergeCells count="13">
    <mergeCell ref="A140:B140"/>
    <mergeCell ref="A128:B128"/>
    <mergeCell ref="A116:B116"/>
    <mergeCell ref="A106:B106"/>
    <mergeCell ref="A90:B90"/>
    <mergeCell ref="A77:B77"/>
    <mergeCell ref="A65:B65"/>
    <mergeCell ref="A1:B1"/>
    <mergeCell ref="A3:B3"/>
    <mergeCell ref="A15:B15"/>
    <mergeCell ref="A28:B28"/>
    <mergeCell ref="A40:B40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2015-04-21T10:32:07Z</cp:lastPrinted>
  <dcterms:created xsi:type="dcterms:W3CDTF">1996-10-08T23:32:33Z</dcterms:created>
  <dcterms:modified xsi:type="dcterms:W3CDTF">2024-01-24T13:37:33Z</dcterms:modified>
  <cp:category/>
  <cp:version/>
  <cp:contentType/>
  <cp:contentStatus/>
</cp:coreProperties>
</file>